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rtspond.sharepoint.com/sites/leads/Shared Documents/Creation/Sumthings/"/>
    </mc:Choice>
  </mc:AlternateContent>
  <xr:revisionPtr revIDLastSave="633" documentId="13_ncr:1_{D073BBB5-6014-47E9-8AA5-42712D928C56}" xr6:coauthVersionLast="47" xr6:coauthVersionMax="47" xr10:uidLastSave="{B2709089-A6E7-46CA-9D0D-108564D3D224}"/>
  <bookViews>
    <workbookView xWindow="28680" yWindow="-120" windowWidth="29040" windowHeight="16440" activeTab="2" xr2:uid="{D24C6D48-3A34-44B0-8A79-297479AB015B}"/>
  </bookViews>
  <sheets>
    <sheet name="Sum" sheetId="1" r:id="rId1"/>
    <sheet name="Sumif" sheetId="4" r:id="rId2"/>
    <sheet name="Template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4" l="1"/>
  <c r="E12" i="4"/>
  <c r="E7" i="4"/>
  <c r="F6" i="4"/>
  <c r="E6" i="4"/>
  <c r="B28" i="3" l="1"/>
  <c r="B29" i="3"/>
  <c r="B30" i="3"/>
  <c r="B27" i="3"/>
  <c r="B21" i="3"/>
  <c r="B22" i="3"/>
  <c r="B23" i="3"/>
  <c r="B24" i="3"/>
  <c r="B25" i="3"/>
  <c r="B20" i="3"/>
  <c r="B18" i="3"/>
  <c r="B31" i="3"/>
  <c r="B26" i="3"/>
  <c r="B19" i="3"/>
  <c r="B17" i="3"/>
  <c r="B3" i="3"/>
  <c r="B5" i="3"/>
  <c r="B6" i="3"/>
  <c r="B7" i="3"/>
  <c r="B8" i="3"/>
  <c r="B9" i="3"/>
  <c r="B10" i="3"/>
  <c r="B11" i="3"/>
  <c r="B12" i="3"/>
  <c r="B13" i="3"/>
  <c r="B14" i="3"/>
  <c r="B15" i="3"/>
  <c r="B16" i="3"/>
  <c r="D3" i="3" l="1"/>
  <c r="D17" i="3"/>
  <c r="D31" i="3"/>
  <c r="D26" i="3"/>
  <c r="D19" i="3"/>
  <c r="D2" i="3" s="1"/>
  <c r="E10" i="1" l="1"/>
  <c r="E10" i="4"/>
  <c r="E8" i="1"/>
  <c r="E8" i="4"/>
  <c r="E9" i="1"/>
  <c r="E9" i="4"/>
  <c r="E11" i="1"/>
  <c r="E11" i="4"/>
  <c r="E7" i="1"/>
  <c r="E6" i="1" l="1"/>
</calcChain>
</file>

<file path=xl/sharedStrings.xml><?xml version="1.0" encoding="utf-8"?>
<sst xmlns="http://schemas.openxmlformats.org/spreadsheetml/2006/main" count="66" uniqueCount="44">
  <si>
    <t>REVENUES</t>
  </si>
  <si>
    <t>Co-productions</t>
  </si>
  <si>
    <t>Touring revenue / exhibition rental</t>
  </si>
  <si>
    <t xml:space="preserve">Presenting / hosting admissions and box office </t>
  </si>
  <si>
    <t xml:space="preserve">Other artistic revenues and fees  </t>
  </si>
  <si>
    <t>Sales, commissions and broadcasting (gross)</t>
  </si>
  <si>
    <t xml:space="preserve">Other earned revenues  </t>
  </si>
  <si>
    <t>Box office subscriptions</t>
  </si>
  <si>
    <t>Box office single tickets</t>
  </si>
  <si>
    <t>Individual donations</t>
  </si>
  <si>
    <t>Corporate donations</t>
  </si>
  <si>
    <t>Foundation grants and donations</t>
  </si>
  <si>
    <t>Fundraising events (gross)</t>
  </si>
  <si>
    <t>Private sector revenues</t>
  </si>
  <si>
    <t>Education revenues</t>
  </si>
  <si>
    <t>Distribution revenues</t>
  </si>
  <si>
    <t>Guaranteed fees (local)</t>
  </si>
  <si>
    <t>Membership fees and dues income</t>
  </si>
  <si>
    <t>Corporate sponsorships</t>
  </si>
  <si>
    <t>Other private sector revenues</t>
  </si>
  <si>
    <t>Public sector revenues</t>
  </si>
  <si>
    <t>Federal public revenues</t>
  </si>
  <si>
    <t>Provincial public revenues</t>
  </si>
  <si>
    <t>Municipal public revenues</t>
  </si>
  <si>
    <t>Other public revenues</t>
  </si>
  <si>
    <t>Other revenues</t>
  </si>
  <si>
    <t>Net investment income</t>
  </si>
  <si>
    <t>Bank interest income</t>
  </si>
  <si>
    <t>Earned revenues</t>
  </si>
  <si>
    <t>Account #</t>
  </si>
  <si>
    <t>Account name</t>
  </si>
  <si>
    <t>Parent #</t>
  </si>
  <si>
    <t>-</t>
  </si>
  <si>
    <t>SUM</t>
  </si>
  <si>
    <t>SUMIF</t>
  </si>
  <si>
    <t>Balance $</t>
  </si>
  <si>
    <t>Income from rental or sales of assets</t>
  </si>
  <si>
    <t>SUM vs. SUMIF</t>
  </si>
  <si>
    <t>Programming fees</t>
  </si>
  <si>
    <t>EXPENSES</t>
  </si>
  <si>
    <t>Artistic fees</t>
  </si>
  <si>
    <t>Marketing</t>
  </si>
  <si>
    <t>Fundraising</t>
  </si>
  <si>
    <t>Admin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</si>
</sst>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_);_(&quot;$&quot;* \(#,##0\);_(&quot;$&quot;* &quot;-&quot;_);_(@_)"/>
    <numFmt numFmtId="165" formatCode="_(* #,##0_);_(* \(#,##0\);_(* &quot;-&quot;_);_(@_)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ED7D3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B54F7D"/>
      <name val="Calibri"/>
      <family val="2"/>
      <scheme val="minor"/>
    </font>
    <font>
      <sz val="10"/>
      <color theme="1" tint="0.499984740745262"/>
      <name val="Arial Narrow"/>
      <family val="2"/>
    </font>
    <font>
      <sz val="10"/>
      <color rgb="FFB54F7D"/>
      <name val="Arial Narrow"/>
      <family val="2"/>
    </font>
    <font>
      <sz val="10"/>
      <color theme="1"/>
      <name val="Arial Narrow"/>
      <family val="2"/>
    </font>
    <font>
      <sz val="10"/>
      <color theme="5"/>
      <name val="Arial Narrow"/>
      <family val="2"/>
    </font>
    <font>
      <sz val="10"/>
      <color theme="6" tint="-0.249977111117893"/>
      <name val="Arial Narrow"/>
      <family val="2"/>
    </font>
    <font>
      <sz val="8"/>
      <name val="Calibri"/>
      <family val="2"/>
      <scheme val="minor"/>
    </font>
    <font>
      <b/>
      <sz val="14"/>
      <color rgb="FF883282"/>
      <name val="Calibri"/>
      <family val="2"/>
      <scheme val="minor"/>
    </font>
    <font>
      <sz val="9"/>
      <color rgb="FF883282"/>
      <name val="Arial Narrow"/>
      <family val="2"/>
    </font>
    <font>
      <sz val="10"/>
      <color rgb="FF883282"/>
      <name val="Arial Narrow"/>
      <family val="2"/>
    </font>
    <font>
      <sz val="11"/>
      <color rgb="FF883282"/>
      <name val="Calibri"/>
      <family val="2"/>
      <scheme val="minor"/>
    </font>
    <font>
      <b/>
      <sz val="11"/>
      <color rgb="FF88328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88328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165" fontId="0" fillId="0" borderId="0" xfId="0" applyNumberFormat="1"/>
    <xf numFmtId="0" fontId="3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164" fontId="1" fillId="0" borderId="0" xfId="0" applyNumberFormat="1" applyFont="1"/>
    <xf numFmtId="0" fontId="8" fillId="0" borderId="0" xfId="0" applyFont="1" applyAlignment="1">
      <alignment horizontal="right"/>
    </xf>
    <xf numFmtId="0" fontId="7" fillId="0" borderId="0" xfId="0" applyFont="1"/>
    <xf numFmtId="0" fontId="9" fillId="0" borderId="0" xfId="0" applyFont="1"/>
    <xf numFmtId="0" fontId="10" fillId="0" borderId="0" xfId="0" applyFont="1"/>
    <xf numFmtId="0" fontId="2" fillId="4" borderId="0" xfId="0" applyFont="1" applyFill="1"/>
    <xf numFmtId="0" fontId="12" fillId="0" borderId="0" xfId="0" applyFont="1"/>
    <xf numFmtId="0" fontId="13" fillId="3" borderId="0" xfId="0" applyFont="1" applyFill="1" applyAlignment="1">
      <alignment horizontal="center"/>
    </xf>
    <xf numFmtId="0" fontId="13" fillId="3" borderId="0" xfId="0" applyFont="1" applyFill="1"/>
    <xf numFmtId="0" fontId="14" fillId="0" borderId="0" xfId="0" applyFont="1" applyAlignment="1">
      <alignment horizontal="center"/>
    </xf>
    <xf numFmtId="0" fontId="15" fillId="0" borderId="0" xfId="0" applyFont="1"/>
    <xf numFmtId="164" fontId="4" fillId="4" borderId="0" xfId="0" applyNumberFormat="1" applyFont="1" applyFill="1"/>
    <xf numFmtId="0" fontId="14" fillId="0" borderId="0" xfId="0" quotePrefix="1" applyFont="1" applyAlignment="1">
      <alignment horizontal="center"/>
    </xf>
    <xf numFmtId="0" fontId="16" fillId="0" borderId="0" xfId="0" applyFont="1"/>
    <xf numFmtId="164" fontId="16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83282"/>
      <color rgb="FFB54F7D"/>
      <color rgb="FFED7D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61058</xdr:colOff>
      <xdr:row>5</xdr:row>
      <xdr:rowOff>162268</xdr:rowOff>
    </xdr:from>
    <xdr:to>
      <xdr:col>2</xdr:col>
      <xdr:colOff>134210</xdr:colOff>
      <xdr:row>10</xdr:row>
      <xdr:rowOff>174919</xdr:rowOff>
    </xdr:to>
    <xdr:sp macro="" textlink="">
      <xdr:nvSpPr>
        <xdr:cNvPr id="2" name="Left Bracket 1">
          <a:extLst>
            <a:ext uri="{FF2B5EF4-FFF2-40B4-BE49-F238E27FC236}">
              <a16:creationId xmlns:a16="http://schemas.microsoft.com/office/drawing/2014/main" id="{E1C035B3-357D-4C04-A8B3-F7797A9DF054}"/>
            </a:ext>
          </a:extLst>
        </xdr:cNvPr>
        <xdr:cNvSpPr/>
      </xdr:nvSpPr>
      <xdr:spPr>
        <a:xfrm>
          <a:off x="1099283" y="3496018"/>
          <a:ext cx="73152" cy="965151"/>
        </a:xfrm>
        <a:prstGeom prst="leftBracket">
          <a:avLst/>
        </a:prstGeom>
        <a:ln>
          <a:solidFill>
            <a:srgbClr val="88328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1</xdr:col>
      <xdr:colOff>360387</xdr:colOff>
      <xdr:row>5</xdr:row>
      <xdr:rowOff>94176</xdr:rowOff>
    </xdr:from>
    <xdr:to>
      <xdr:col>2</xdr:col>
      <xdr:colOff>61058</xdr:colOff>
      <xdr:row>8</xdr:row>
      <xdr:rowOff>73344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D7C89E99-BB8F-4522-9D63-6D35E76C7F9C}"/>
            </a:ext>
          </a:extLst>
        </xdr:cNvPr>
        <xdr:cNvCxnSpPr>
          <a:stCxn id="2" idx="1"/>
        </xdr:cNvCxnSpPr>
      </xdr:nvCxnSpPr>
      <xdr:spPr>
        <a:xfrm flipH="1" flipV="1">
          <a:off x="969987" y="3427926"/>
          <a:ext cx="129296" cy="550668"/>
        </a:xfrm>
        <a:prstGeom prst="straightConnector1">
          <a:avLst/>
        </a:prstGeom>
        <a:ln>
          <a:solidFill>
            <a:srgbClr val="88328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338406</xdr:colOff>
      <xdr:row>5</xdr:row>
      <xdr:rowOff>171793</xdr:rowOff>
    </xdr:from>
    <xdr:to>
      <xdr:col>2</xdr:col>
      <xdr:colOff>413825</xdr:colOff>
      <xdr:row>10</xdr:row>
      <xdr:rowOff>173014</xdr:rowOff>
    </xdr:to>
    <xdr:sp macro="" textlink="">
      <xdr:nvSpPr>
        <xdr:cNvPr id="4" name="Left Bracket 3">
          <a:extLst>
            <a:ext uri="{FF2B5EF4-FFF2-40B4-BE49-F238E27FC236}">
              <a16:creationId xmlns:a16="http://schemas.microsoft.com/office/drawing/2014/main" id="{3839187C-B438-40C0-B2A2-6D3927EE37D6}"/>
            </a:ext>
          </a:extLst>
        </xdr:cNvPr>
        <xdr:cNvSpPr/>
      </xdr:nvSpPr>
      <xdr:spPr>
        <a:xfrm flipH="1">
          <a:off x="1376631" y="3505543"/>
          <a:ext cx="75419" cy="953721"/>
        </a:xfrm>
        <a:prstGeom prst="leftBracket">
          <a:avLst/>
        </a:prstGeom>
        <a:ln>
          <a:solidFill>
            <a:srgbClr val="88328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9EB0D-295D-4174-840D-6861C8A35B0D}">
  <dimension ref="B2:E17"/>
  <sheetViews>
    <sheetView showGridLines="0" showRowColHeaders="0" zoomScale="300" zoomScaleNormal="300" workbookViewId="0">
      <selection activeCell="E11" sqref="E11"/>
    </sheetView>
  </sheetViews>
  <sheetFormatPr defaultRowHeight="15" x14ac:dyDescent="0.25"/>
  <cols>
    <col min="2" max="2" width="6.42578125" customWidth="1"/>
    <col min="3" max="3" width="6.7109375" customWidth="1"/>
    <col min="4" max="4" width="22.28515625" customWidth="1"/>
    <col min="5" max="5" width="11.85546875" customWidth="1"/>
    <col min="6" max="6" width="12" customWidth="1"/>
  </cols>
  <sheetData>
    <row r="2" spans="2:5" ht="18.75" x14ac:dyDescent="0.3">
      <c r="B2" s="12" t="s">
        <v>37</v>
      </c>
    </row>
    <row r="3" spans="2:5" ht="18.75" x14ac:dyDescent="0.3">
      <c r="B3" s="2"/>
    </row>
    <row r="4" spans="2:5" x14ac:dyDescent="0.25">
      <c r="C4" s="11" t="s">
        <v>33</v>
      </c>
    </row>
    <row r="5" spans="2:5" x14ac:dyDescent="0.25">
      <c r="C5" s="13" t="s">
        <v>29</v>
      </c>
      <c r="D5" s="14" t="s">
        <v>30</v>
      </c>
      <c r="E5" s="13" t="s">
        <v>35</v>
      </c>
    </row>
    <row r="6" spans="2:5" x14ac:dyDescent="0.25">
      <c r="C6" s="15">
        <v>4000</v>
      </c>
      <c r="D6" s="16" t="s">
        <v>0</v>
      </c>
      <c r="E6" s="17">
        <f>SUM(E7:E11)</f>
        <v>140000</v>
      </c>
    </row>
    <row r="7" spans="2:5" x14ac:dyDescent="0.25">
      <c r="C7" s="5">
        <v>4100</v>
      </c>
      <c r="D7" t="s">
        <v>28</v>
      </c>
      <c r="E7" s="1">
        <f>Template!D3</f>
        <v>67750</v>
      </c>
    </row>
    <row r="8" spans="2:5" x14ac:dyDescent="0.25">
      <c r="C8" s="5">
        <v>4200</v>
      </c>
      <c r="D8" t="s">
        <v>26</v>
      </c>
      <c r="E8" s="1">
        <f>Template!D17</f>
        <v>250</v>
      </c>
    </row>
    <row r="9" spans="2:5" x14ac:dyDescent="0.25">
      <c r="C9" s="5">
        <v>4300</v>
      </c>
      <c r="D9" t="s">
        <v>13</v>
      </c>
      <c r="E9" s="1">
        <f>Template!D19</f>
        <v>27000</v>
      </c>
    </row>
    <row r="10" spans="2:5" x14ac:dyDescent="0.25">
      <c r="C10" s="5">
        <v>4400</v>
      </c>
      <c r="D10" t="s">
        <v>20</v>
      </c>
      <c r="E10" s="1">
        <f>Template!D26</f>
        <v>45000</v>
      </c>
    </row>
    <row r="11" spans="2:5" x14ac:dyDescent="0.25">
      <c r="C11" s="5">
        <v>4500</v>
      </c>
      <c r="D11" t="s">
        <v>25</v>
      </c>
      <c r="E11" s="1">
        <f>Template!D31</f>
        <v>0</v>
      </c>
    </row>
    <row r="13" spans="2:5" x14ac:dyDescent="0.25">
      <c r="E13" s="6"/>
    </row>
    <row r="15" spans="2:5" x14ac:dyDescent="0.25">
      <c r="C15" s="7"/>
      <c r="D15" s="8"/>
    </row>
    <row r="16" spans="2:5" x14ac:dyDescent="0.25">
      <c r="C16" s="7"/>
      <c r="D16" s="9"/>
    </row>
    <row r="17" spans="3:4" x14ac:dyDescent="0.25">
      <c r="C17" s="7"/>
      <c r="D17" s="10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EDA8D-C1D3-4759-9494-64042998EAA3}">
  <dimension ref="B2:F18"/>
  <sheetViews>
    <sheetView showGridLines="0" showRowColHeaders="0" topLeftCell="A3" zoomScale="300" zoomScaleNormal="300" workbookViewId="0">
      <selection activeCell="E15" sqref="E15"/>
    </sheetView>
  </sheetViews>
  <sheetFormatPr defaultRowHeight="15" x14ac:dyDescent="0.25"/>
  <cols>
    <col min="2" max="2" width="6.42578125" customWidth="1"/>
    <col min="3" max="3" width="6.7109375" customWidth="1"/>
    <col min="4" max="4" width="22.28515625" customWidth="1"/>
    <col min="5" max="5" width="11.85546875" customWidth="1"/>
    <col min="6" max="6" width="12" customWidth="1"/>
  </cols>
  <sheetData>
    <row r="2" spans="2:6" ht="18.75" x14ac:dyDescent="0.3">
      <c r="B2" s="12" t="s">
        <v>37</v>
      </c>
    </row>
    <row r="3" spans="2:6" ht="18.75" x14ac:dyDescent="0.3">
      <c r="B3" s="2"/>
    </row>
    <row r="4" spans="2:6" x14ac:dyDescent="0.25">
      <c r="B4" s="11" t="s">
        <v>34</v>
      </c>
    </row>
    <row r="5" spans="2:6" x14ac:dyDescent="0.25">
      <c r="B5" s="13" t="s">
        <v>29</v>
      </c>
      <c r="C5" s="13" t="s">
        <v>31</v>
      </c>
      <c r="D5" s="13" t="s">
        <v>30</v>
      </c>
      <c r="E5" s="13" t="s">
        <v>35</v>
      </c>
    </row>
    <row r="6" spans="2:6" x14ac:dyDescent="0.25">
      <c r="B6" s="15">
        <v>4000</v>
      </c>
      <c r="C6" s="18" t="s">
        <v>32</v>
      </c>
      <c r="D6" s="16" t="s">
        <v>0</v>
      </c>
      <c r="E6" s="17">
        <f>SUMIF($C$6:$C$18,$B6,$E$6:$E$18)</f>
        <v>140000</v>
      </c>
      <c r="F6" s="1">
        <f>SUM(E7:E11)</f>
        <v>140000</v>
      </c>
    </row>
    <row r="7" spans="2:6" x14ac:dyDescent="0.25">
      <c r="B7" s="5">
        <v>4100</v>
      </c>
      <c r="C7" s="5">
        <v>4000</v>
      </c>
      <c r="D7" t="s">
        <v>28</v>
      </c>
      <c r="E7" s="1">
        <f>Template!D3</f>
        <v>67750</v>
      </c>
    </row>
    <row r="8" spans="2:6" x14ac:dyDescent="0.25">
      <c r="B8" s="5">
        <v>4200</v>
      </c>
      <c r="C8" s="5">
        <v>4000</v>
      </c>
      <c r="D8" t="s">
        <v>26</v>
      </c>
      <c r="E8" s="1">
        <f>Template!D17</f>
        <v>250</v>
      </c>
    </row>
    <row r="9" spans="2:6" x14ac:dyDescent="0.25">
      <c r="B9" s="5">
        <v>4300</v>
      </c>
      <c r="C9" s="5">
        <v>4000</v>
      </c>
      <c r="D9" t="s">
        <v>13</v>
      </c>
      <c r="E9" s="1">
        <f>Template!D19</f>
        <v>27000</v>
      </c>
    </row>
    <row r="10" spans="2:6" x14ac:dyDescent="0.25">
      <c r="B10" s="5">
        <v>4400</v>
      </c>
      <c r="C10" s="5">
        <v>4000</v>
      </c>
      <c r="D10" t="s">
        <v>20</v>
      </c>
      <c r="E10" s="1">
        <f>Template!D26</f>
        <v>45000</v>
      </c>
    </row>
    <row r="11" spans="2:6" x14ac:dyDescent="0.25">
      <c r="B11" s="5">
        <v>4600</v>
      </c>
      <c r="C11" s="5">
        <v>4000</v>
      </c>
      <c r="D11" t="s">
        <v>25</v>
      </c>
      <c r="E11" s="1">
        <f>Template!D31</f>
        <v>0</v>
      </c>
    </row>
    <row r="12" spans="2:6" x14ac:dyDescent="0.25">
      <c r="B12" s="5">
        <v>5000</v>
      </c>
      <c r="C12" t="s">
        <v>32</v>
      </c>
      <c r="D12" t="s">
        <v>39</v>
      </c>
      <c r="E12" s="17">
        <f>SUMIF($C$6:$C$18,$B12,$E$6:$E$18)</f>
        <v>120000</v>
      </c>
      <c r="F12" s="1">
        <f>SUM(E13:E17)</f>
        <v>120000</v>
      </c>
    </row>
    <row r="13" spans="2:6" x14ac:dyDescent="0.25">
      <c r="B13" s="5">
        <v>5100</v>
      </c>
      <c r="C13" s="5">
        <v>5000</v>
      </c>
      <c r="D13" t="s">
        <v>40</v>
      </c>
      <c r="E13" s="1">
        <v>25000</v>
      </c>
    </row>
    <row r="14" spans="2:6" x14ac:dyDescent="0.25">
      <c r="B14" s="5">
        <v>5200</v>
      </c>
      <c r="C14" s="5">
        <v>5000</v>
      </c>
      <c r="D14" t="s">
        <v>38</v>
      </c>
      <c r="E14" s="1">
        <v>30000</v>
      </c>
    </row>
    <row r="15" spans="2:6" x14ac:dyDescent="0.25">
      <c r="B15" s="5">
        <v>5300</v>
      </c>
      <c r="C15" s="5">
        <v>5000</v>
      </c>
      <c r="D15" t="s">
        <v>41</v>
      </c>
      <c r="E15" s="1">
        <v>15000</v>
      </c>
    </row>
    <row r="16" spans="2:6" x14ac:dyDescent="0.25">
      <c r="B16" s="5">
        <v>5400</v>
      </c>
      <c r="C16" s="5">
        <v>5000</v>
      </c>
      <c r="D16" t="s">
        <v>42</v>
      </c>
      <c r="E16" s="1">
        <v>20000</v>
      </c>
    </row>
    <row r="17" spans="2:5" x14ac:dyDescent="0.25">
      <c r="B17" s="5">
        <v>5500</v>
      </c>
      <c r="C17" s="5">
        <v>5000</v>
      </c>
      <c r="D17" t="s">
        <v>43</v>
      </c>
      <c r="E17" s="1">
        <v>30000</v>
      </c>
    </row>
    <row r="18" spans="2:5" x14ac:dyDescent="0.25">
      <c r="C18" s="7"/>
      <c r="D18" s="10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3CEF1-BD85-45AF-911F-08E0EA32B6F2}">
  <dimension ref="A1:D37"/>
  <sheetViews>
    <sheetView showGridLines="0" showRowColHeaders="0" tabSelected="1" zoomScale="270" zoomScaleNormal="270" workbookViewId="0">
      <pane ySplit="1" topLeftCell="A2" activePane="bottomLeft" state="frozen"/>
      <selection pane="bottomLeft" activeCell="C7" sqref="C7"/>
    </sheetView>
  </sheetViews>
  <sheetFormatPr defaultRowHeight="15" x14ac:dyDescent="0.25"/>
  <cols>
    <col min="1" max="1" width="7.28515625" style="3" customWidth="1"/>
    <col min="2" max="2" width="6.28515625" style="3" customWidth="1"/>
    <col min="3" max="3" width="49.85546875" customWidth="1"/>
    <col min="4" max="4" width="10.42578125" bestFit="1" customWidth="1"/>
  </cols>
  <sheetData>
    <row r="1" spans="1:4" x14ac:dyDescent="0.25">
      <c r="A1" s="13" t="s">
        <v>29</v>
      </c>
      <c r="B1" s="13" t="s">
        <v>31</v>
      </c>
      <c r="C1" s="14" t="s">
        <v>30</v>
      </c>
      <c r="D1" s="13" t="s">
        <v>35</v>
      </c>
    </row>
    <row r="2" spans="1:4" x14ac:dyDescent="0.25">
      <c r="A2" s="15">
        <v>4000</v>
      </c>
      <c r="B2" s="18" t="s">
        <v>32</v>
      </c>
      <c r="C2" s="19" t="s">
        <v>0</v>
      </c>
      <c r="D2" s="17">
        <f>SUMIF($B$2:$B$32,$A2,D$2:D$32)</f>
        <v>140000</v>
      </c>
    </row>
    <row r="3" spans="1:4" x14ac:dyDescent="0.25">
      <c r="A3" s="15">
        <v>4100</v>
      </c>
      <c r="B3" s="15">
        <f>A$2</f>
        <v>4000</v>
      </c>
      <c r="C3" s="19" t="s">
        <v>28</v>
      </c>
      <c r="D3" s="20">
        <f>SUMIF($B$2:$B$32,$A3,D$2:D$32)</f>
        <v>67750</v>
      </c>
    </row>
    <row r="4" spans="1:4" x14ac:dyDescent="0.25">
      <c r="A4" s="5">
        <v>4105</v>
      </c>
      <c r="B4" s="5">
        <v>4100</v>
      </c>
      <c r="C4" t="s">
        <v>7</v>
      </c>
      <c r="D4" s="1">
        <v>5000</v>
      </c>
    </row>
    <row r="5" spans="1:4" x14ac:dyDescent="0.25">
      <c r="A5" s="5">
        <v>4110</v>
      </c>
      <c r="B5" s="5">
        <f>A$3</f>
        <v>4100</v>
      </c>
      <c r="C5" t="s">
        <v>8</v>
      </c>
      <c r="D5" s="1">
        <v>2250</v>
      </c>
    </row>
    <row r="6" spans="1:4" x14ac:dyDescent="0.25">
      <c r="A6" s="5">
        <v>4115</v>
      </c>
      <c r="B6" s="5">
        <f>A$3</f>
        <v>4100</v>
      </c>
      <c r="C6" t="s">
        <v>1</v>
      </c>
      <c r="D6" s="1">
        <v>10000</v>
      </c>
    </row>
    <row r="7" spans="1:4" x14ac:dyDescent="0.25">
      <c r="A7" s="5">
        <v>4120</v>
      </c>
      <c r="B7" s="5">
        <f>A$3</f>
        <v>4100</v>
      </c>
      <c r="C7" t="s">
        <v>2</v>
      </c>
      <c r="D7" s="1">
        <v>10000</v>
      </c>
    </row>
    <row r="8" spans="1:4" x14ac:dyDescent="0.25">
      <c r="A8" s="5">
        <v>4125</v>
      </c>
      <c r="B8" s="5">
        <f>A$3</f>
        <v>4100</v>
      </c>
      <c r="C8" t="s">
        <v>3</v>
      </c>
      <c r="D8" s="1">
        <v>5000</v>
      </c>
    </row>
    <row r="9" spans="1:4" x14ac:dyDescent="0.25">
      <c r="A9" s="5">
        <v>4130</v>
      </c>
      <c r="B9" s="5">
        <f>A$3</f>
        <v>4100</v>
      </c>
      <c r="C9" t="s">
        <v>15</v>
      </c>
      <c r="D9" s="1">
        <v>2500</v>
      </c>
    </row>
    <row r="10" spans="1:4" x14ac:dyDescent="0.25">
      <c r="A10" s="5">
        <v>4135</v>
      </c>
      <c r="B10" s="5">
        <f>A$3</f>
        <v>4100</v>
      </c>
      <c r="C10" t="s">
        <v>16</v>
      </c>
      <c r="D10" s="1">
        <v>5000</v>
      </c>
    </row>
    <row r="11" spans="1:4" x14ac:dyDescent="0.25">
      <c r="A11" s="5">
        <v>4140</v>
      </c>
      <c r="B11" s="5">
        <f>A$3</f>
        <v>4100</v>
      </c>
      <c r="C11" t="s">
        <v>4</v>
      </c>
      <c r="D11" s="1">
        <v>2500</v>
      </c>
    </row>
    <row r="12" spans="1:4" x14ac:dyDescent="0.25">
      <c r="A12" s="5">
        <v>4145</v>
      </c>
      <c r="B12" s="5">
        <f>A$3</f>
        <v>4100</v>
      </c>
      <c r="C12" t="s">
        <v>14</v>
      </c>
      <c r="D12" s="1">
        <v>5000</v>
      </c>
    </row>
    <row r="13" spans="1:4" x14ac:dyDescent="0.25">
      <c r="A13" s="5">
        <v>4150</v>
      </c>
      <c r="B13" s="5">
        <f>A$3</f>
        <v>4100</v>
      </c>
      <c r="C13" t="s">
        <v>17</v>
      </c>
      <c r="D13" s="1">
        <v>500</v>
      </c>
    </row>
    <row r="14" spans="1:4" x14ac:dyDescent="0.25">
      <c r="A14" s="5">
        <v>4155</v>
      </c>
      <c r="B14" s="5">
        <f>A$3</f>
        <v>4100</v>
      </c>
      <c r="C14" t="s">
        <v>5</v>
      </c>
      <c r="D14" s="1">
        <v>12000</v>
      </c>
    </row>
    <row r="15" spans="1:4" x14ac:dyDescent="0.25">
      <c r="A15" s="5">
        <v>4160</v>
      </c>
      <c r="B15" s="5">
        <f>A$3</f>
        <v>4100</v>
      </c>
      <c r="C15" t="s">
        <v>36</v>
      </c>
      <c r="D15" s="1">
        <v>5000</v>
      </c>
    </row>
    <row r="16" spans="1:4" x14ac:dyDescent="0.25">
      <c r="A16" s="5">
        <v>4165</v>
      </c>
      <c r="B16" s="5">
        <f>A$3</f>
        <v>4100</v>
      </c>
      <c r="C16" t="s">
        <v>6</v>
      </c>
      <c r="D16" s="1">
        <v>3000</v>
      </c>
    </row>
    <row r="17" spans="1:4" x14ac:dyDescent="0.25">
      <c r="A17" s="15">
        <v>4200</v>
      </c>
      <c r="B17" s="15">
        <f>A$2</f>
        <v>4000</v>
      </c>
      <c r="C17" s="19" t="s">
        <v>26</v>
      </c>
      <c r="D17" s="20">
        <f>SUMIF($B$2:$B$32,$A17,D$2:D$32)</f>
        <v>250</v>
      </c>
    </row>
    <row r="18" spans="1:4" x14ac:dyDescent="0.25">
      <c r="A18" s="5">
        <v>4205</v>
      </c>
      <c r="B18" s="5">
        <f>A$17</f>
        <v>4200</v>
      </c>
      <c r="C18" t="s">
        <v>27</v>
      </c>
      <c r="D18" s="1">
        <v>250</v>
      </c>
    </row>
    <row r="19" spans="1:4" x14ac:dyDescent="0.25">
      <c r="A19" s="15">
        <v>4300</v>
      </c>
      <c r="B19" s="15">
        <f>A$2</f>
        <v>4000</v>
      </c>
      <c r="C19" s="19" t="s">
        <v>13</v>
      </c>
      <c r="D19" s="20">
        <f>SUMIF($B$2:$B$32,$A19,D$2:D$32)</f>
        <v>27000</v>
      </c>
    </row>
    <row r="20" spans="1:4" x14ac:dyDescent="0.25">
      <c r="A20" s="5">
        <v>4305</v>
      </c>
      <c r="B20" s="5">
        <f t="shared" ref="B20:B25" si="0">A$19</f>
        <v>4300</v>
      </c>
      <c r="C20" t="s">
        <v>9</v>
      </c>
      <c r="D20" s="1">
        <v>2000</v>
      </c>
    </row>
    <row r="21" spans="1:4" x14ac:dyDescent="0.25">
      <c r="A21" s="5">
        <v>4310</v>
      </c>
      <c r="B21" s="5">
        <f t="shared" si="0"/>
        <v>4300</v>
      </c>
      <c r="C21" t="s">
        <v>10</v>
      </c>
      <c r="D21" s="1">
        <v>7500</v>
      </c>
    </row>
    <row r="22" spans="1:4" x14ac:dyDescent="0.25">
      <c r="A22" s="5">
        <v>4315</v>
      </c>
      <c r="B22" s="5">
        <f t="shared" si="0"/>
        <v>4300</v>
      </c>
      <c r="C22" t="s">
        <v>18</v>
      </c>
      <c r="D22" s="1"/>
    </row>
    <row r="23" spans="1:4" x14ac:dyDescent="0.25">
      <c r="A23" s="5">
        <v>4320</v>
      </c>
      <c r="B23" s="5">
        <f t="shared" si="0"/>
        <v>4300</v>
      </c>
      <c r="C23" t="s">
        <v>11</v>
      </c>
      <c r="D23" s="1">
        <v>15000</v>
      </c>
    </row>
    <row r="24" spans="1:4" x14ac:dyDescent="0.25">
      <c r="A24" s="5">
        <v>4325</v>
      </c>
      <c r="B24" s="5">
        <f t="shared" si="0"/>
        <v>4300</v>
      </c>
      <c r="C24" t="s">
        <v>12</v>
      </c>
      <c r="D24" s="1">
        <v>2500</v>
      </c>
    </row>
    <row r="25" spans="1:4" x14ac:dyDescent="0.25">
      <c r="A25" s="5">
        <v>4330</v>
      </c>
      <c r="B25" s="5">
        <f t="shared" si="0"/>
        <v>4300</v>
      </c>
      <c r="C25" t="s">
        <v>19</v>
      </c>
      <c r="D25" s="1">
        <v>0</v>
      </c>
    </row>
    <row r="26" spans="1:4" x14ac:dyDescent="0.25">
      <c r="A26" s="15">
        <v>4400</v>
      </c>
      <c r="B26" s="15">
        <f>A$2</f>
        <v>4000</v>
      </c>
      <c r="C26" s="19" t="s">
        <v>20</v>
      </c>
      <c r="D26" s="20">
        <f>SUMIF($B$2:$B$32,$A26,D$2:D$32)</f>
        <v>45000</v>
      </c>
    </row>
    <row r="27" spans="1:4" x14ac:dyDescent="0.25">
      <c r="A27" s="5">
        <v>4405</v>
      </c>
      <c r="B27" s="5">
        <f>A$26</f>
        <v>4400</v>
      </c>
      <c r="C27" t="s">
        <v>21</v>
      </c>
      <c r="D27" s="1">
        <v>25000</v>
      </c>
    </row>
    <row r="28" spans="1:4" x14ac:dyDescent="0.25">
      <c r="A28" s="5">
        <v>4410</v>
      </c>
      <c r="B28" s="5">
        <f t="shared" ref="B28:B30" si="1">A$26</f>
        <v>4400</v>
      </c>
      <c r="C28" t="s">
        <v>22</v>
      </c>
      <c r="D28" s="1">
        <v>10000</v>
      </c>
    </row>
    <row r="29" spans="1:4" x14ac:dyDescent="0.25">
      <c r="A29" s="5">
        <v>4415</v>
      </c>
      <c r="B29" s="5">
        <f t="shared" si="1"/>
        <v>4400</v>
      </c>
      <c r="C29" t="s">
        <v>23</v>
      </c>
      <c r="D29" s="1">
        <v>10000</v>
      </c>
    </row>
    <row r="30" spans="1:4" x14ac:dyDescent="0.25">
      <c r="A30" s="5">
        <v>4420</v>
      </c>
      <c r="B30" s="5">
        <f t="shared" si="1"/>
        <v>4400</v>
      </c>
      <c r="C30" t="s">
        <v>24</v>
      </c>
      <c r="D30" s="1">
        <v>0</v>
      </c>
    </row>
    <row r="31" spans="1:4" x14ac:dyDescent="0.25">
      <c r="A31" s="15">
        <v>4500</v>
      </c>
      <c r="B31" s="15">
        <f>A$2</f>
        <v>4000</v>
      </c>
      <c r="C31" s="19" t="s">
        <v>25</v>
      </c>
      <c r="D31" s="20">
        <f>SUMIF($B$2:$B$32,$A31,D$2:D$32)</f>
        <v>0</v>
      </c>
    </row>
    <row r="33" spans="3:3" x14ac:dyDescent="0.25">
      <c r="C33" s="4"/>
    </row>
    <row r="34" spans="3:3" x14ac:dyDescent="0.25">
      <c r="C34" s="4"/>
    </row>
    <row r="37" spans="3:3" x14ac:dyDescent="0.25">
      <c r="C37" s="4"/>
    </row>
  </sheetData>
  <phoneticPr fontId="11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398e144-46a4-48c0-bdc5-9f59e5daeb12" xsi:nil="true"/>
    <lcf76f155ced4ddcb4097134ff3c332f xmlns="1d47f51e-da8c-4d85-9749-7de71783cd2d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4422CAEF27BA439D519353EDDB9AFE" ma:contentTypeVersion="12" ma:contentTypeDescription="Create a new document." ma:contentTypeScope="" ma:versionID="e368a446d05a7f6732f19fd2c4337369">
  <xsd:schema xmlns:xsd="http://www.w3.org/2001/XMLSchema" xmlns:xs="http://www.w3.org/2001/XMLSchema" xmlns:p="http://schemas.microsoft.com/office/2006/metadata/properties" xmlns:ns2="1d47f51e-da8c-4d85-9749-7de71783cd2d" xmlns:ns3="8398e144-46a4-48c0-bdc5-9f59e5daeb12" targetNamespace="http://schemas.microsoft.com/office/2006/metadata/properties" ma:root="true" ma:fieldsID="9a6abbaf05b3fb50c2e52498e3f21c82" ns2:_="" ns3:_="">
    <xsd:import namespace="1d47f51e-da8c-4d85-9749-7de71783cd2d"/>
    <xsd:import namespace="8398e144-46a4-48c0-bdc5-9f59e5daeb1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7f51e-da8c-4d85-9749-7de71783cd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faa9bc50-cd6b-4613-bb73-194d4b6a48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98e144-46a4-48c0-bdc5-9f59e5daeb12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937b7e2b-989d-487b-876b-a1e6a0a06e57}" ma:internalName="TaxCatchAll" ma:showField="CatchAllData" ma:web="8398e144-46a4-48c0-bdc5-9f59e5daeb1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06DA7E3-F764-4645-938C-4743183749F8}">
  <ds:schemaRefs>
    <ds:schemaRef ds:uri="http://schemas.microsoft.com/office/2006/metadata/properties"/>
    <ds:schemaRef ds:uri="http://schemas.microsoft.com/office/infopath/2007/PartnerControls"/>
    <ds:schemaRef ds:uri="8398e144-46a4-48c0-bdc5-9f59e5daeb12"/>
    <ds:schemaRef ds:uri="1d47f51e-da8c-4d85-9749-7de71783cd2d"/>
  </ds:schemaRefs>
</ds:datastoreItem>
</file>

<file path=customXml/itemProps2.xml><?xml version="1.0" encoding="utf-8"?>
<ds:datastoreItem xmlns:ds="http://schemas.openxmlformats.org/officeDocument/2006/customXml" ds:itemID="{0C6086C0-85A5-41A6-805D-02A013FD48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47f51e-da8c-4d85-9749-7de71783cd2d"/>
    <ds:schemaRef ds:uri="8398e144-46a4-48c0-bdc5-9f59e5daeb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1E2E1E4-FD48-4388-8C26-D886FF90295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</vt:lpstr>
      <vt:lpstr>Sumif</vt:lpstr>
      <vt:lpstr>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Arts Pond</dc:creator>
  <cp:lastModifiedBy>Jessa Agilo</cp:lastModifiedBy>
  <dcterms:created xsi:type="dcterms:W3CDTF">2022-09-16T19:27:00Z</dcterms:created>
  <dcterms:modified xsi:type="dcterms:W3CDTF">2023-10-09T04:41:51Z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0x0101008F4422CAEF27BA439D519353EDDB9AFE</vt:lpwstr>
  </property>
  <property fmtid="{D5CDD505-2E9C-101B-9397-08002B2CF9AE}" pid="3" name="MediaServiceImageTags">
    <vt:lpwstr/>
  </property>
</Properties>
</file>