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pond.sharepoint.com/sites/apo-admin/Shared Documents/OPS Operations/Analytics/"/>
    </mc:Choice>
  </mc:AlternateContent>
  <xr:revisionPtr revIDLastSave="175" documentId="8_{B4B93237-563A-436D-988E-F262CCDA54A2}" xr6:coauthVersionLast="45" xr6:coauthVersionMax="45" xr10:uidLastSave="{A2C8B61C-B799-4FFE-B790-DFB2CD1CACD7}"/>
  <bookViews>
    <workbookView xWindow="2805" yWindow="975" windowWidth="20925" windowHeight="13305" xr2:uid="{00000000-000D-0000-FFFF-FFFF00000000}"/>
  </bookViews>
  <sheets>
    <sheet name="2020-05 Open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D26" i="1" l="1"/>
  <c r="D17" i="1"/>
  <c r="L26" i="1" l="1"/>
  <c r="N27" i="1"/>
  <c r="N26" i="1" s="1"/>
  <c r="J64" i="1" l="1"/>
  <c r="J26" i="1"/>
  <c r="H26" i="1"/>
  <c r="H64" i="1" l="1"/>
  <c r="F64" i="1"/>
</calcChain>
</file>

<file path=xl/sharedStrings.xml><?xml version="1.0" encoding="utf-8"?>
<sst xmlns="http://schemas.openxmlformats.org/spreadsheetml/2006/main" count="71" uniqueCount="71">
  <si>
    <t>ArtsPond: Open Data</t>
  </si>
  <si>
    <t>Actual</t>
  </si>
  <si>
    <t>Pre-incorporation</t>
  </si>
  <si>
    <t>2018-19</t>
  </si>
  <si>
    <t>2017-18</t>
  </si>
  <si>
    <t>2016-17</t>
  </si>
  <si>
    <t>2015-16</t>
  </si>
  <si>
    <t>2014-15</t>
  </si>
  <si>
    <t>WEBSITE</t>
  </si>
  <si>
    <t>Unique visitors</t>
  </si>
  <si>
    <t>Total vists</t>
  </si>
  <si>
    <t>Average visit duration (in minutes)</t>
  </si>
  <si>
    <t>Growth in total visitors from prior year</t>
  </si>
  <si>
    <t>Growth in total visits from prior year</t>
  </si>
  <si>
    <t>SOCIAL MEDIA</t>
  </si>
  <si>
    <t>Number of social media fans, followers, subscribers</t>
  </si>
  <si>
    <t>Number of tweets, posts, videos, articles, newsletters</t>
  </si>
  <si>
    <t>Total media impressions</t>
  </si>
  <si>
    <t>Growth in media impressions from prior year</t>
  </si>
  <si>
    <t>Growth in posts from prior year</t>
  </si>
  <si>
    <t>Growth in fans, followers, subscribers from prior year</t>
  </si>
  <si>
    <t>EDUCATION ACTIVITIES</t>
  </si>
  <si>
    <t>Total activities</t>
  </si>
  <si>
    <t>Number of participants and attendees</t>
  </si>
  <si>
    <t>Number of emails sent to community members</t>
  </si>
  <si>
    <t>FUNDRAISING</t>
  </si>
  <si>
    <t>Number of grant proposals requested</t>
  </si>
  <si>
    <t>Number of grant proposals awarded</t>
  </si>
  <si>
    <t>Value of grants requested</t>
  </si>
  <si>
    <t>Value of grants awarded</t>
  </si>
  <si>
    <t>HUMAN RESOURCES</t>
  </si>
  <si>
    <t>Number of employees</t>
  </si>
  <si>
    <t>Full time equivalency of employees</t>
  </si>
  <si>
    <t>Number of contract staff</t>
  </si>
  <si>
    <t>Full time equivalency of contract staff</t>
  </si>
  <si>
    <t>Number of community partners</t>
  </si>
  <si>
    <t>Number of volunteers</t>
  </si>
  <si>
    <t>FINANCE</t>
  </si>
  <si>
    <t>Total revenue</t>
  </si>
  <si>
    <t>Earned revenue</t>
  </si>
  <si>
    <t>Private sector revenue</t>
  </si>
  <si>
    <t>Public sector revenue</t>
  </si>
  <si>
    <t>Total expenses</t>
  </si>
  <si>
    <t>Artistic expenses</t>
  </si>
  <si>
    <t>Production expenses</t>
  </si>
  <si>
    <t>Programming expenses</t>
  </si>
  <si>
    <t>Marketing expenses</t>
  </si>
  <si>
    <t>Fundraising expenses</t>
  </si>
  <si>
    <t>Administration expenses</t>
  </si>
  <si>
    <t>Surplus (deficit)</t>
  </si>
  <si>
    <t>Total page views</t>
  </si>
  <si>
    <t>Print resource downloads</t>
  </si>
  <si>
    <t>Audio resource plays</t>
  </si>
  <si>
    <t>Video resource plays</t>
  </si>
  <si>
    <t>Total resource views</t>
  </si>
  <si>
    <t>EDUCATION RESOURCES</t>
  </si>
  <si>
    <t>Number grant proposal results pending</t>
  </si>
  <si>
    <t>Value of grants pending</t>
  </si>
  <si>
    <t>FOUNDERISMS</t>
  </si>
  <si>
    <t>Total hours worked by Founder</t>
  </si>
  <si>
    <t>In-kind hours worked by Founder</t>
  </si>
  <si>
    <t>Cash compensated hours worked by Founder</t>
  </si>
  <si>
    <t>Total Founder contributions and compensation, cash + in-kind</t>
  </si>
  <si>
    <t>Founder contributed expenses, in-kind</t>
  </si>
  <si>
    <t>Founder contributed fees, in-kind</t>
  </si>
  <si>
    <t>Founder cash compensated fees</t>
  </si>
  <si>
    <t>Total hits</t>
  </si>
  <si>
    <t>Total bandwidth (GB)</t>
  </si>
  <si>
    <t>Projected</t>
  </si>
  <si>
    <t>2019-20</t>
  </si>
  <si>
    <t>Last Update May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</si>
</sst>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0.0"/>
    <numFmt numFmtId="166" formatCode="&quot;$&quot;#,##0"/>
    <numFmt numFmtId="167" formatCode="&quot;$&quot;#,##0.00;[Red]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00A4A7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A4A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D27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19" fillId="33" borderId="0" xfId="0" applyFont="1" applyFill="1" applyAlignment="1">
      <alignment vertical="top"/>
    </xf>
    <xf numFmtId="0" fontId="20" fillId="33" borderId="0" xfId="0" applyFont="1" applyFill="1" applyAlignment="1">
      <alignment vertical="top"/>
    </xf>
    <xf numFmtId="0" fontId="17" fillId="34" borderId="0" xfId="0" applyFont="1" applyFill="1" applyAlignment="1">
      <alignment vertical="top"/>
    </xf>
    <xf numFmtId="0" fontId="21" fillId="33" borderId="0" xfId="0" applyFont="1" applyFill="1" applyAlignment="1">
      <alignment vertical="top"/>
    </xf>
    <xf numFmtId="0" fontId="22" fillId="33" borderId="0" xfId="0" applyFont="1" applyFill="1" applyAlignment="1">
      <alignment vertical="top" wrapText="1"/>
    </xf>
    <xf numFmtId="0" fontId="24" fillId="33" borderId="0" xfId="0" applyFont="1" applyFill="1" applyAlignment="1">
      <alignment vertical="top" wrapText="1"/>
    </xf>
    <xf numFmtId="0" fontId="22" fillId="33" borderId="0" xfId="0" applyFont="1" applyFill="1" applyAlignment="1">
      <alignment horizontal="left" vertical="top" wrapText="1" indent="2"/>
    </xf>
    <xf numFmtId="0" fontId="24" fillId="33" borderId="0" xfId="0" applyFont="1" applyFill="1" applyAlignment="1">
      <alignment horizontal="left" vertical="top" wrapText="1"/>
    </xf>
    <xf numFmtId="0" fontId="25" fillId="33" borderId="0" xfId="0" applyFont="1" applyFill="1" applyAlignment="1">
      <alignment vertical="top"/>
    </xf>
    <xf numFmtId="0" fontId="23" fillId="33" borderId="0" xfId="0" applyFont="1" applyFill="1" applyAlignment="1">
      <alignment vertical="top"/>
    </xf>
    <xf numFmtId="165" fontId="25" fillId="33" borderId="0" xfId="0" applyNumberFormat="1" applyFont="1" applyFill="1" applyAlignment="1">
      <alignment vertical="top"/>
    </xf>
    <xf numFmtId="0" fontId="25" fillId="0" borderId="0" xfId="0" applyFont="1" applyAlignment="1">
      <alignment vertical="top"/>
    </xf>
    <xf numFmtId="3" fontId="25" fillId="33" borderId="0" xfId="0" applyNumberFormat="1" applyFont="1" applyFill="1" applyAlignment="1">
      <alignment vertical="top"/>
    </xf>
    <xf numFmtId="166" fontId="25" fillId="33" borderId="0" xfId="0" applyNumberFormat="1" applyFont="1" applyFill="1" applyAlignment="1">
      <alignment vertical="top"/>
    </xf>
    <xf numFmtId="0" fontId="26" fillId="33" borderId="0" xfId="0" applyFont="1" applyFill="1" applyAlignment="1">
      <alignment vertical="top"/>
    </xf>
    <xf numFmtId="0" fontId="17" fillId="36" borderId="0" xfId="0" applyFont="1" applyFill="1" applyAlignment="1">
      <alignment vertical="top"/>
    </xf>
    <xf numFmtId="0" fontId="13" fillId="36" borderId="0" xfId="0" applyFont="1" applyFill="1" applyAlignment="1">
      <alignment vertical="top"/>
    </xf>
    <xf numFmtId="0" fontId="23" fillId="36" borderId="0" xfId="0" applyFont="1" applyFill="1" applyAlignment="1">
      <alignment vertical="top" wrapText="1"/>
    </xf>
    <xf numFmtId="0" fontId="23" fillId="36" borderId="0" xfId="0" applyFont="1" applyFill="1" applyAlignment="1">
      <alignment vertical="top"/>
    </xf>
    <xf numFmtId="9" fontId="23" fillId="36" borderId="0" xfId="0" applyNumberFormat="1" applyFont="1" applyFill="1" applyAlignment="1">
      <alignment vertical="top"/>
    </xf>
    <xf numFmtId="9" fontId="25" fillId="33" borderId="0" xfId="0" applyNumberFormat="1" applyFont="1" applyFill="1" applyAlignment="1">
      <alignment vertical="top"/>
    </xf>
    <xf numFmtId="164" fontId="25" fillId="33" borderId="0" xfId="0" applyNumberFormat="1" applyFont="1" applyFill="1" applyAlignment="1">
      <alignment vertical="top"/>
    </xf>
    <xf numFmtId="0" fontId="20" fillId="35" borderId="0" xfId="0" applyFont="1" applyFill="1" applyAlignment="1">
      <alignment horizontal="center" vertical="top"/>
    </xf>
    <xf numFmtId="0" fontId="20" fillId="35" borderId="0" xfId="0" applyFont="1" applyFill="1" applyAlignment="1">
      <alignment horizontal="right" vertical="top"/>
    </xf>
    <xf numFmtId="0" fontId="20" fillId="33" borderId="0" xfId="0" applyFont="1" applyFill="1" applyAlignment="1">
      <alignment horizontal="center" vertical="top"/>
    </xf>
    <xf numFmtId="0" fontId="17" fillId="34" borderId="0" xfId="0" applyFont="1" applyFill="1" applyAlignment="1">
      <alignment horizontal="center" vertical="top"/>
    </xf>
    <xf numFmtId="167" fontId="25" fillId="33" borderId="0" xfId="0" applyNumberFormat="1" applyFont="1" applyFill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8D278"/>
      <color rgb="FF00A4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73"/>
  <sheetViews>
    <sheetView tabSelected="1"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C58" sqref="C58"/>
    </sheetView>
  </sheetViews>
  <sheetFormatPr defaultColWidth="0" defaultRowHeight="15" zeroHeight="1" x14ac:dyDescent="0.25"/>
  <cols>
    <col min="1" max="1" width="1.42578125" style="3" customWidth="1"/>
    <col min="2" max="2" width="3.42578125" style="2" customWidth="1"/>
    <col min="3" max="3" width="39.85546875" style="8" customWidth="1"/>
    <col min="4" max="4" width="10.42578125" style="15" customWidth="1"/>
    <col min="5" max="5" width="1.28515625" style="12" customWidth="1"/>
    <col min="6" max="6" width="9.140625" style="15" customWidth="1"/>
    <col min="7" max="7" width="1.28515625" style="12" customWidth="1"/>
    <col min="8" max="8" width="9.140625" style="15" customWidth="1"/>
    <col min="9" max="9" width="1.5703125" style="12" customWidth="1"/>
    <col min="10" max="10" width="9.140625" style="15" customWidth="1"/>
    <col min="11" max="11" width="1" style="12" customWidth="1"/>
    <col min="12" max="12" width="9.140625" style="15" customWidth="1"/>
    <col min="13" max="13" width="1" style="12" customWidth="1"/>
    <col min="14" max="14" width="9.140625" style="15" customWidth="1"/>
    <col min="15" max="15" width="1.5703125" style="3" customWidth="1"/>
    <col min="16" max="135" width="0" style="3" hidden="1" customWidth="1"/>
    <col min="136" max="16384" width="9.140625" style="1" hidden="1"/>
  </cols>
  <sheetData>
    <row r="1" spans="1:15" s="3" customFormat="1" ht="17.25" x14ac:dyDescent="0.25">
      <c r="A1" s="18" t="s">
        <v>0</v>
      </c>
      <c r="B1" s="2"/>
      <c r="C1" s="8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3" customFormat="1" x14ac:dyDescent="0.25">
      <c r="A2" s="7" t="s">
        <v>70</v>
      </c>
      <c r="C2" s="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x14ac:dyDescent="0.25">
      <c r="A3" s="1"/>
      <c r="D3" s="29" t="s">
        <v>68</v>
      </c>
      <c r="F3" s="6" t="s">
        <v>1</v>
      </c>
      <c r="G3" s="6"/>
      <c r="H3" s="6"/>
      <c r="I3" s="6"/>
      <c r="J3" s="6"/>
      <c r="K3" s="4"/>
      <c r="L3" s="6" t="s">
        <v>2</v>
      </c>
      <c r="M3" s="6"/>
      <c r="N3" s="6"/>
    </row>
    <row r="4" spans="1:15" x14ac:dyDescent="0.25">
      <c r="D4" s="26" t="s">
        <v>69</v>
      </c>
      <c r="E4" s="5"/>
      <c r="F4" s="27" t="s">
        <v>3</v>
      </c>
      <c r="G4" s="5"/>
      <c r="H4" s="26" t="s">
        <v>4</v>
      </c>
      <c r="I4" s="5"/>
      <c r="J4" s="26" t="s">
        <v>5</v>
      </c>
      <c r="K4" s="5"/>
      <c r="L4" s="26" t="s">
        <v>6</v>
      </c>
      <c r="M4" s="28"/>
      <c r="N4" s="26" t="s">
        <v>7</v>
      </c>
      <c r="O4" s="5"/>
    </row>
    <row r="5" spans="1:15" s="19" customFormat="1" x14ac:dyDescent="0.25">
      <c r="B5" s="20" t="s">
        <v>8</v>
      </c>
      <c r="C5" s="21"/>
      <c r="D5" s="22"/>
      <c r="E5" s="13"/>
      <c r="F5" s="22"/>
      <c r="G5" s="13"/>
      <c r="H5" s="22"/>
      <c r="I5" s="13"/>
      <c r="J5" s="22"/>
      <c r="K5" s="13"/>
      <c r="L5" s="22"/>
      <c r="M5" s="13"/>
      <c r="N5" s="22"/>
      <c r="O5" s="13"/>
    </row>
    <row r="6" spans="1:15" x14ac:dyDescent="0.25">
      <c r="C6" s="8" t="s">
        <v>9</v>
      </c>
      <c r="D6" s="16">
        <v>56700</v>
      </c>
      <c r="F6" s="16">
        <v>32167</v>
      </c>
      <c r="H6" s="16">
        <v>17038</v>
      </c>
      <c r="J6" s="16">
        <v>4750</v>
      </c>
      <c r="L6" s="16">
        <v>2868</v>
      </c>
      <c r="N6" s="16">
        <v>1384</v>
      </c>
      <c r="O6" s="12"/>
    </row>
    <row r="7" spans="1:15" x14ac:dyDescent="0.25">
      <c r="C7" s="8" t="s">
        <v>10</v>
      </c>
      <c r="D7" s="16">
        <v>89000</v>
      </c>
      <c r="F7" s="16">
        <v>60088</v>
      </c>
      <c r="H7" s="16">
        <v>31336</v>
      </c>
      <c r="J7" s="16">
        <v>8554</v>
      </c>
      <c r="L7" s="16">
        <v>4842</v>
      </c>
      <c r="N7" s="16">
        <v>2736</v>
      </c>
      <c r="O7" s="12"/>
    </row>
    <row r="8" spans="1:15" x14ac:dyDescent="0.25">
      <c r="C8" s="8" t="s">
        <v>50</v>
      </c>
      <c r="D8" s="16">
        <v>770000</v>
      </c>
      <c r="F8" s="16">
        <v>663234</v>
      </c>
      <c r="H8" s="16">
        <v>322763</v>
      </c>
      <c r="J8" s="16">
        <v>42477</v>
      </c>
      <c r="L8" s="16">
        <v>23565</v>
      </c>
      <c r="N8" s="16">
        <v>48004</v>
      </c>
      <c r="O8" s="12"/>
    </row>
    <row r="9" spans="1:15" x14ac:dyDescent="0.25">
      <c r="C9" s="8" t="s">
        <v>66</v>
      </c>
      <c r="D9" s="16">
        <v>3150000</v>
      </c>
      <c r="F9" s="16">
        <v>2052319</v>
      </c>
      <c r="H9" s="16">
        <v>719208</v>
      </c>
      <c r="J9" s="16">
        <v>250372</v>
      </c>
      <c r="L9" s="16">
        <v>112414</v>
      </c>
      <c r="N9" s="16">
        <v>226115</v>
      </c>
      <c r="O9" s="12"/>
    </row>
    <row r="10" spans="1:15" x14ac:dyDescent="0.25">
      <c r="C10" s="8" t="s">
        <v>67</v>
      </c>
      <c r="D10" s="14">
        <v>45</v>
      </c>
      <c r="E10" s="14"/>
      <c r="F10" s="14">
        <v>67.5</v>
      </c>
      <c r="G10" s="14"/>
      <c r="H10" s="14">
        <v>6.8</v>
      </c>
      <c r="I10" s="14"/>
      <c r="J10" s="14">
        <v>7.6</v>
      </c>
      <c r="K10" s="14"/>
      <c r="L10" s="14">
        <v>2.9</v>
      </c>
      <c r="M10" s="14"/>
      <c r="N10" s="14">
        <v>6.3</v>
      </c>
      <c r="O10" s="14"/>
    </row>
    <row r="11" spans="1:15" x14ac:dyDescent="0.25">
      <c r="C11" s="8" t="s">
        <v>11</v>
      </c>
      <c r="D11" s="12">
        <v>6</v>
      </c>
      <c r="F11" s="12">
        <v>8.5</v>
      </c>
      <c r="H11" s="12">
        <v>8</v>
      </c>
      <c r="J11" s="12">
        <v>5</v>
      </c>
      <c r="L11" s="12"/>
      <c r="N11" s="12"/>
      <c r="O11" s="12"/>
    </row>
    <row r="12" spans="1:15" x14ac:dyDescent="0.25">
      <c r="C12" s="8" t="s">
        <v>12</v>
      </c>
      <c r="D12" s="24">
        <v>0.7626760344452389</v>
      </c>
      <c r="F12" s="24">
        <v>0.89</v>
      </c>
      <c r="H12" s="24">
        <v>2.57</v>
      </c>
      <c r="J12" s="24">
        <v>0.66</v>
      </c>
      <c r="L12" s="24">
        <v>1.07</v>
      </c>
      <c r="N12" s="12"/>
      <c r="O12" s="12"/>
    </row>
    <row r="13" spans="1:15" x14ac:dyDescent="0.25">
      <c r="C13" s="8" t="s">
        <v>13</v>
      </c>
      <c r="D13" s="24">
        <v>0.48116096391958463</v>
      </c>
      <c r="F13" s="24">
        <v>0.92</v>
      </c>
      <c r="H13" s="24">
        <v>2.64</v>
      </c>
      <c r="J13" s="24">
        <v>0.77</v>
      </c>
      <c r="L13" s="24">
        <v>0.77</v>
      </c>
      <c r="N13" s="12"/>
      <c r="O13" s="12"/>
    </row>
    <row r="14" spans="1:15" s="19" customFormat="1" x14ac:dyDescent="0.25">
      <c r="B14" s="20" t="s">
        <v>14</v>
      </c>
      <c r="C14" s="21"/>
      <c r="D14" s="22"/>
      <c r="E14" s="13"/>
      <c r="F14" s="22"/>
      <c r="G14" s="13"/>
      <c r="H14" s="22"/>
      <c r="I14" s="13"/>
      <c r="J14" s="22"/>
      <c r="K14" s="13"/>
      <c r="L14" s="22"/>
      <c r="M14" s="13"/>
      <c r="N14" s="22"/>
      <c r="O14" s="13"/>
    </row>
    <row r="15" spans="1:15" ht="25.5" x14ac:dyDescent="0.25">
      <c r="C15" s="8" t="s">
        <v>15</v>
      </c>
      <c r="D15" s="16">
        <v>9500</v>
      </c>
      <c r="F15" s="16">
        <v>2617</v>
      </c>
      <c r="H15" s="16">
        <v>1469</v>
      </c>
      <c r="J15" s="12">
        <v>930</v>
      </c>
      <c r="L15" s="12">
        <v>704</v>
      </c>
      <c r="N15" s="12">
        <v>283</v>
      </c>
      <c r="O15" s="12"/>
    </row>
    <row r="16" spans="1:15" ht="25.5" x14ac:dyDescent="0.25">
      <c r="C16" s="8" t="s">
        <v>16</v>
      </c>
      <c r="D16" s="16">
        <v>1100</v>
      </c>
      <c r="F16" s="12">
        <v>721</v>
      </c>
      <c r="H16" s="12">
        <v>625</v>
      </c>
      <c r="J16" s="12">
        <v>196</v>
      </c>
      <c r="L16" s="12">
        <v>89</v>
      </c>
      <c r="N16" s="12">
        <v>140</v>
      </c>
      <c r="O16" s="12"/>
    </row>
    <row r="17" spans="2:15" x14ac:dyDescent="0.25">
      <c r="C17" s="8" t="s">
        <v>17</v>
      </c>
      <c r="D17" s="16">
        <f>750000+880000</f>
        <v>1630000</v>
      </c>
      <c r="F17" s="16">
        <v>372000</v>
      </c>
      <c r="H17" s="16">
        <v>170303</v>
      </c>
      <c r="J17" s="16">
        <v>95995</v>
      </c>
      <c r="L17" s="16">
        <v>58974</v>
      </c>
      <c r="N17" s="16">
        <v>45543</v>
      </c>
      <c r="O17" s="12"/>
    </row>
    <row r="18" spans="2:15" x14ac:dyDescent="0.25">
      <c r="C18" s="8" t="s">
        <v>18</v>
      </c>
      <c r="D18" s="24">
        <v>3.381720430107527</v>
      </c>
      <c r="F18" s="24">
        <v>1.18</v>
      </c>
      <c r="H18" s="24">
        <v>0.77</v>
      </c>
      <c r="J18" s="24">
        <v>0.62</v>
      </c>
      <c r="L18" s="24">
        <v>0.28999999999999998</v>
      </c>
      <c r="N18" s="12"/>
      <c r="O18" s="12"/>
    </row>
    <row r="19" spans="2:15" x14ac:dyDescent="0.25">
      <c r="C19" s="8" t="s">
        <v>19</v>
      </c>
      <c r="D19" s="24">
        <v>0.52565880721220526</v>
      </c>
      <c r="F19" s="24">
        <v>0.15</v>
      </c>
      <c r="H19" s="24">
        <v>2.1800000000000002</v>
      </c>
      <c r="J19" s="24">
        <v>1.2</v>
      </c>
      <c r="L19" s="24">
        <v>-0.36</v>
      </c>
      <c r="N19" s="12"/>
      <c r="O19" s="12"/>
    </row>
    <row r="20" spans="2:15" ht="25.5" x14ac:dyDescent="0.25">
      <c r="C20" s="8" t="s">
        <v>20</v>
      </c>
      <c r="D20" s="24">
        <v>2.6301108139090563</v>
      </c>
      <c r="F20" s="24">
        <v>0.78</v>
      </c>
      <c r="H20" s="24">
        <v>0.32</v>
      </c>
      <c r="J20" s="24">
        <v>0.32</v>
      </c>
      <c r="L20" s="24">
        <v>1.49</v>
      </c>
      <c r="N20" s="12"/>
      <c r="O20" s="12"/>
    </row>
    <row r="21" spans="2:15" s="19" customFormat="1" x14ac:dyDescent="0.25">
      <c r="B21" s="20" t="s">
        <v>21</v>
      </c>
      <c r="C21" s="21"/>
      <c r="D21" s="22"/>
      <c r="E21" s="13"/>
      <c r="F21" s="22"/>
      <c r="G21" s="13"/>
      <c r="H21" s="22"/>
      <c r="I21" s="13"/>
      <c r="J21" s="22"/>
      <c r="K21" s="13"/>
      <c r="L21" s="22"/>
      <c r="M21" s="13"/>
      <c r="N21" s="22"/>
      <c r="O21" s="13"/>
    </row>
    <row r="22" spans="2:15" x14ac:dyDescent="0.25">
      <c r="C22" s="8" t="s">
        <v>22</v>
      </c>
      <c r="D22" s="12">
        <v>20</v>
      </c>
      <c r="F22" s="12">
        <v>33</v>
      </c>
      <c r="H22" s="12">
        <v>24</v>
      </c>
      <c r="J22" s="12">
        <v>23</v>
      </c>
      <c r="L22" s="12"/>
      <c r="N22" s="12"/>
      <c r="O22" s="12"/>
    </row>
    <row r="23" spans="2:15" x14ac:dyDescent="0.25">
      <c r="C23" s="8" t="s">
        <v>23</v>
      </c>
      <c r="D23" s="12">
        <v>750</v>
      </c>
      <c r="F23" s="12">
        <v>605</v>
      </c>
      <c r="H23" s="12">
        <v>285</v>
      </c>
      <c r="J23" s="12">
        <v>399</v>
      </c>
      <c r="L23" s="12"/>
      <c r="N23" s="12"/>
      <c r="O23" s="12"/>
    </row>
    <row r="24" spans="2:15" x14ac:dyDescent="0.25">
      <c r="C24" s="8" t="s">
        <v>24</v>
      </c>
      <c r="D24" s="16">
        <v>15000</v>
      </c>
      <c r="F24" s="16">
        <v>14000</v>
      </c>
      <c r="H24" s="16">
        <v>7250</v>
      </c>
      <c r="J24" s="16">
        <v>5000</v>
      </c>
      <c r="L24" s="12"/>
      <c r="N24" s="12"/>
      <c r="O24" s="12"/>
    </row>
    <row r="25" spans="2:15" s="19" customFormat="1" x14ac:dyDescent="0.25">
      <c r="B25" s="20" t="s">
        <v>55</v>
      </c>
      <c r="C25" s="21"/>
      <c r="D25" s="23"/>
      <c r="E25" s="13"/>
      <c r="F25" s="23"/>
      <c r="G25" s="13"/>
      <c r="H25" s="23"/>
      <c r="I25" s="13"/>
      <c r="J25" s="23"/>
      <c r="K25" s="13"/>
      <c r="L25" s="23"/>
      <c r="M25" s="13"/>
      <c r="N25" s="22"/>
      <c r="O25" s="13"/>
    </row>
    <row r="26" spans="2:15" x14ac:dyDescent="0.25">
      <c r="C26" s="8" t="s">
        <v>54</v>
      </c>
      <c r="D26" s="16">
        <f>SUM(D27:D29)</f>
        <v>6250</v>
      </c>
      <c r="F26" s="16">
        <v>3923</v>
      </c>
      <c r="H26" s="16">
        <f>SUM(H27:H29)</f>
        <v>2609</v>
      </c>
      <c r="J26" s="16">
        <f>SUM(J27:J29)</f>
        <v>2449</v>
      </c>
      <c r="L26" s="16">
        <f>SUM(L27:L29)</f>
        <v>923</v>
      </c>
      <c r="N26" s="16">
        <f>SUM(N27:N29)</f>
        <v>720</v>
      </c>
      <c r="O26" s="12"/>
    </row>
    <row r="27" spans="2:15" x14ac:dyDescent="0.25">
      <c r="C27" s="8" t="s">
        <v>51</v>
      </c>
      <c r="D27" s="16">
        <v>2750</v>
      </c>
      <c r="F27" s="16">
        <v>2532</v>
      </c>
      <c r="H27" s="16">
        <v>2270</v>
      </c>
      <c r="J27" s="16">
        <v>2245</v>
      </c>
      <c r="L27" s="16">
        <v>923</v>
      </c>
      <c r="N27" s="16">
        <f>516+204</f>
        <v>720</v>
      </c>
      <c r="O27" s="12"/>
    </row>
    <row r="28" spans="2:15" x14ac:dyDescent="0.25">
      <c r="C28" s="8" t="s">
        <v>52</v>
      </c>
      <c r="D28" s="16">
        <v>500</v>
      </c>
      <c r="F28" s="16">
        <v>1064</v>
      </c>
      <c r="H28" s="16">
        <v>0</v>
      </c>
      <c r="J28" s="16">
        <v>0</v>
      </c>
      <c r="L28" s="16"/>
      <c r="N28" s="16"/>
      <c r="O28" s="12"/>
    </row>
    <row r="29" spans="2:15" x14ac:dyDescent="0.25">
      <c r="C29" s="8" t="s">
        <v>53</v>
      </c>
      <c r="D29" s="16">
        <v>3000</v>
      </c>
      <c r="F29" s="16">
        <v>327</v>
      </c>
      <c r="H29" s="16">
        <v>339</v>
      </c>
      <c r="J29" s="16">
        <v>204</v>
      </c>
      <c r="L29" s="16"/>
      <c r="N29" s="16"/>
      <c r="O29" s="12"/>
    </row>
    <row r="30" spans="2:15" s="19" customFormat="1" x14ac:dyDescent="0.25">
      <c r="B30" s="20" t="s">
        <v>25</v>
      </c>
      <c r="C30" s="21"/>
      <c r="D30" s="22"/>
      <c r="E30" s="13"/>
      <c r="F30" s="22"/>
      <c r="G30" s="13"/>
      <c r="H30" s="22"/>
      <c r="I30" s="13"/>
      <c r="J30" s="22"/>
      <c r="K30" s="13"/>
      <c r="L30" s="22"/>
      <c r="M30" s="13"/>
      <c r="N30" s="22"/>
      <c r="O30" s="13"/>
    </row>
    <row r="31" spans="2:15" x14ac:dyDescent="0.25">
      <c r="C31" s="8" t="s">
        <v>26</v>
      </c>
      <c r="D31" s="12">
        <v>12</v>
      </c>
      <c r="F31" s="12">
        <v>7</v>
      </c>
      <c r="H31" s="12">
        <v>88</v>
      </c>
      <c r="J31" s="12">
        <v>6</v>
      </c>
      <c r="L31" s="12"/>
      <c r="N31" s="12"/>
      <c r="O31" s="12"/>
    </row>
    <row r="32" spans="2:15" x14ac:dyDescent="0.25">
      <c r="C32" s="8" t="s">
        <v>27</v>
      </c>
      <c r="D32" s="12">
        <v>2</v>
      </c>
      <c r="F32" s="12">
        <v>4</v>
      </c>
      <c r="H32" s="12">
        <v>3</v>
      </c>
      <c r="J32" s="12">
        <v>2</v>
      </c>
      <c r="L32" s="12"/>
      <c r="N32" s="12"/>
      <c r="O32" s="12"/>
    </row>
    <row r="33" spans="2:15" x14ac:dyDescent="0.25">
      <c r="C33" s="8" t="s">
        <v>56</v>
      </c>
      <c r="D33" s="12">
        <v>6</v>
      </c>
      <c r="F33" s="12">
        <v>2</v>
      </c>
      <c r="H33" s="12"/>
      <c r="J33" s="12"/>
      <c r="L33" s="12"/>
      <c r="N33" s="12"/>
      <c r="O33" s="12"/>
    </row>
    <row r="34" spans="2:15" x14ac:dyDescent="0.25">
      <c r="C34" s="8" t="s">
        <v>28</v>
      </c>
      <c r="D34" s="25">
        <v>5050000</v>
      </c>
      <c r="F34" s="25">
        <v>757244</v>
      </c>
      <c r="H34" s="25">
        <v>811660</v>
      </c>
      <c r="J34" s="25">
        <v>898000</v>
      </c>
      <c r="L34" s="12"/>
      <c r="N34" s="12"/>
      <c r="O34" s="12"/>
    </row>
    <row r="35" spans="2:15" x14ac:dyDescent="0.25">
      <c r="C35" s="8" t="s">
        <v>29</v>
      </c>
      <c r="D35" s="25">
        <v>513825</v>
      </c>
      <c r="F35" s="25">
        <v>583244</v>
      </c>
      <c r="H35" s="25">
        <v>44214</v>
      </c>
      <c r="J35" s="25">
        <v>10092</v>
      </c>
      <c r="L35" s="12"/>
      <c r="N35" s="12"/>
      <c r="O35" s="12"/>
    </row>
    <row r="36" spans="2:15" x14ac:dyDescent="0.25">
      <c r="C36" s="8" t="s">
        <v>57</v>
      </c>
      <c r="D36" s="25">
        <v>4425000</v>
      </c>
      <c r="F36" s="25">
        <v>40000</v>
      </c>
      <c r="H36" s="25">
        <v>0</v>
      </c>
      <c r="J36" s="25">
        <v>0</v>
      </c>
      <c r="L36" s="12"/>
      <c r="N36" s="12"/>
      <c r="O36" s="12"/>
    </row>
    <row r="37" spans="2:15" s="19" customFormat="1" x14ac:dyDescent="0.25">
      <c r="B37" s="20" t="s">
        <v>30</v>
      </c>
      <c r="C37" s="21"/>
      <c r="D37" s="22"/>
      <c r="E37" s="13"/>
      <c r="F37" s="22"/>
      <c r="G37" s="13"/>
      <c r="H37" s="22"/>
      <c r="I37" s="13"/>
      <c r="J37" s="22"/>
      <c r="K37" s="13"/>
      <c r="L37" s="22"/>
      <c r="M37" s="13"/>
      <c r="N37" s="22"/>
      <c r="O37" s="13"/>
    </row>
    <row r="38" spans="2:15" x14ac:dyDescent="0.25">
      <c r="C38" s="8" t="s">
        <v>31</v>
      </c>
      <c r="D38" s="12">
        <v>6</v>
      </c>
      <c r="F38" s="12">
        <v>7</v>
      </c>
      <c r="H38" s="12">
        <v>3</v>
      </c>
      <c r="J38" s="12">
        <v>2</v>
      </c>
      <c r="L38" s="12"/>
      <c r="N38" s="12"/>
      <c r="O38" s="12"/>
    </row>
    <row r="39" spans="2:15" x14ac:dyDescent="0.25">
      <c r="C39" s="8" t="s">
        <v>32</v>
      </c>
      <c r="D39" s="12">
        <v>1.8</v>
      </c>
      <c r="F39" s="12">
        <v>1.6</v>
      </c>
      <c r="H39" s="12">
        <v>0.65</v>
      </c>
      <c r="J39" s="12">
        <v>0.12</v>
      </c>
      <c r="L39" s="12"/>
      <c r="N39" s="12"/>
      <c r="O39" s="12"/>
    </row>
    <row r="40" spans="2:15" x14ac:dyDescent="0.25">
      <c r="C40" s="8" t="s">
        <v>33</v>
      </c>
      <c r="D40" s="12">
        <v>24</v>
      </c>
      <c r="F40" s="12">
        <v>67</v>
      </c>
      <c r="H40" s="12">
        <v>10</v>
      </c>
      <c r="J40" s="12">
        <v>2</v>
      </c>
      <c r="L40" s="12"/>
      <c r="N40" s="12"/>
      <c r="O40" s="12"/>
    </row>
    <row r="41" spans="2:15" x14ac:dyDescent="0.25">
      <c r="C41" s="8" t="s">
        <v>34</v>
      </c>
      <c r="D41" s="12">
        <v>1.2</v>
      </c>
      <c r="F41" s="12">
        <v>1.8</v>
      </c>
      <c r="H41" s="12">
        <v>1</v>
      </c>
      <c r="J41" s="12">
        <v>1.8</v>
      </c>
      <c r="L41" s="12"/>
      <c r="N41" s="12"/>
      <c r="O41" s="12"/>
    </row>
    <row r="42" spans="2:15" x14ac:dyDescent="0.25">
      <c r="C42" s="8" t="s">
        <v>35</v>
      </c>
      <c r="D42" s="12">
        <v>125</v>
      </c>
      <c r="F42" s="12">
        <v>150</v>
      </c>
      <c r="H42" s="12">
        <v>135</v>
      </c>
      <c r="J42" s="12">
        <v>75</v>
      </c>
      <c r="L42" s="12"/>
      <c r="N42" s="12"/>
      <c r="O42" s="12"/>
    </row>
    <row r="43" spans="2:15" x14ac:dyDescent="0.25">
      <c r="C43" s="8" t="s">
        <v>36</v>
      </c>
      <c r="D43" s="12">
        <v>50</v>
      </c>
      <c r="F43" s="12">
        <v>75</v>
      </c>
      <c r="H43" s="12">
        <v>73</v>
      </c>
      <c r="J43" s="12">
        <v>29</v>
      </c>
      <c r="L43" s="12"/>
      <c r="N43" s="12"/>
      <c r="O43" s="12"/>
    </row>
    <row r="44" spans="2:15" s="19" customFormat="1" x14ac:dyDescent="0.25">
      <c r="B44" s="20" t="s">
        <v>58</v>
      </c>
      <c r="C44" s="21"/>
      <c r="D44" s="22"/>
      <c r="E44" s="13"/>
      <c r="F44" s="22"/>
      <c r="G44" s="13"/>
      <c r="H44" s="22"/>
      <c r="I44" s="13"/>
      <c r="J44" s="22"/>
      <c r="K44" s="13"/>
      <c r="L44" s="22"/>
      <c r="M44" s="13"/>
      <c r="N44" s="22"/>
      <c r="O44" s="13"/>
    </row>
    <row r="45" spans="2:15" x14ac:dyDescent="0.25">
      <c r="C45" s="9" t="s">
        <v>59</v>
      </c>
      <c r="D45" s="16">
        <v>3725</v>
      </c>
      <c r="E45" s="16"/>
      <c r="F45" s="16">
        <v>2765</v>
      </c>
      <c r="G45" s="16"/>
      <c r="H45" s="16">
        <v>3270</v>
      </c>
      <c r="I45" s="16"/>
      <c r="J45" s="16">
        <v>2575</v>
      </c>
      <c r="K45" s="16"/>
      <c r="L45" s="12"/>
      <c r="M45" s="16"/>
      <c r="N45" s="12"/>
      <c r="O45" s="16"/>
    </row>
    <row r="46" spans="2:15" x14ac:dyDescent="0.25">
      <c r="C46" s="10" t="s">
        <v>60</v>
      </c>
      <c r="D46" s="16">
        <v>2125</v>
      </c>
      <c r="E46" s="16"/>
      <c r="F46" s="16">
        <v>990</v>
      </c>
      <c r="G46" s="16"/>
      <c r="H46" s="16">
        <v>2385</v>
      </c>
      <c r="I46" s="16"/>
      <c r="J46" s="16">
        <v>2575</v>
      </c>
      <c r="K46" s="16"/>
      <c r="L46" s="12"/>
      <c r="M46" s="16"/>
      <c r="N46" s="12"/>
      <c r="O46" s="16"/>
    </row>
    <row r="47" spans="2:15" x14ac:dyDescent="0.25">
      <c r="C47" s="10" t="s">
        <v>61</v>
      </c>
      <c r="D47" s="16">
        <v>1600</v>
      </c>
      <c r="E47" s="16"/>
      <c r="F47" s="16">
        <v>1775</v>
      </c>
      <c r="G47" s="16"/>
      <c r="H47" s="16">
        <v>885</v>
      </c>
      <c r="I47" s="16"/>
      <c r="J47" s="16">
        <v>0</v>
      </c>
      <c r="K47" s="16"/>
      <c r="L47" s="30"/>
      <c r="M47" s="16"/>
      <c r="N47" s="12"/>
      <c r="O47" s="16"/>
    </row>
    <row r="48" spans="2:15" ht="25.5" x14ac:dyDescent="0.25">
      <c r="C48" s="9" t="s">
        <v>62</v>
      </c>
      <c r="D48" s="25">
        <f>SUM(D49:D51)</f>
        <v>176500</v>
      </c>
      <c r="F48" s="25">
        <v>109950</v>
      </c>
      <c r="H48" s="25">
        <v>136000</v>
      </c>
      <c r="J48" s="25">
        <v>88825</v>
      </c>
      <c r="L48" s="12"/>
      <c r="N48" s="12"/>
      <c r="O48" s="12"/>
    </row>
    <row r="49" spans="2:15" x14ac:dyDescent="0.25">
      <c r="C49" s="10" t="s">
        <v>63</v>
      </c>
      <c r="D49" s="25">
        <v>24000</v>
      </c>
      <c r="F49" s="25">
        <v>12875</v>
      </c>
      <c r="H49" s="25">
        <v>22715</v>
      </c>
      <c r="J49" s="25">
        <v>15000</v>
      </c>
      <c r="L49" s="12"/>
      <c r="N49" s="12"/>
      <c r="O49" s="12"/>
    </row>
    <row r="50" spans="2:15" x14ac:dyDescent="0.25">
      <c r="C50" s="10" t="s">
        <v>64</v>
      </c>
      <c r="D50" s="25">
        <v>85000</v>
      </c>
      <c r="F50" s="25">
        <v>33125</v>
      </c>
      <c r="H50" s="25">
        <v>83050</v>
      </c>
      <c r="J50" s="25">
        <v>77100</v>
      </c>
      <c r="L50" s="12"/>
      <c r="N50" s="12"/>
      <c r="O50" s="12"/>
    </row>
    <row r="51" spans="2:15" x14ac:dyDescent="0.25">
      <c r="C51" s="10" t="s">
        <v>65</v>
      </c>
      <c r="D51" s="25">
        <v>67500</v>
      </c>
      <c r="F51" s="25">
        <v>61950</v>
      </c>
      <c r="H51" s="25">
        <v>30775</v>
      </c>
      <c r="J51" s="25">
        <v>0</v>
      </c>
      <c r="L51" s="12"/>
      <c r="N51" s="12"/>
      <c r="O51" s="12"/>
    </row>
    <row r="52" spans="2:15" s="19" customFormat="1" x14ac:dyDescent="0.25">
      <c r="B52" s="20" t="s">
        <v>37</v>
      </c>
      <c r="C52" s="21"/>
      <c r="D52" s="22"/>
      <c r="E52" s="13"/>
      <c r="F52" s="22"/>
      <c r="G52" s="13"/>
      <c r="H52" s="22"/>
      <c r="I52" s="13"/>
      <c r="J52" s="22"/>
      <c r="K52" s="13"/>
      <c r="L52" s="22"/>
      <c r="M52" s="13"/>
      <c r="N52" s="22"/>
      <c r="O52" s="13"/>
    </row>
    <row r="53" spans="2:15" x14ac:dyDescent="0.25">
      <c r="C53" s="9" t="s">
        <v>38</v>
      </c>
      <c r="D53" s="17">
        <v>544000</v>
      </c>
      <c r="E53" s="17"/>
      <c r="F53" s="17">
        <v>264339</v>
      </c>
      <c r="G53" s="17"/>
      <c r="H53" s="17">
        <v>158242</v>
      </c>
      <c r="I53" s="17"/>
      <c r="J53" s="17">
        <v>94584</v>
      </c>
      <c r="K53" s="17"/>
      <c r="L53" s="12"/>
      <c r="M53" s="17"/>
      <c r="N53" s="12"/>
      <c r="O53" s="17"/>
    </row>
    <row r="54" spans="2:15" x14ac:dyDescent="0.25">
      <c r="C54" s="10" t="s">
        <v>39</v>
      </c>
      <c r="D54" s="16">
        <v>22000</v>
      </c>
      <c r="E54" s="16"/>
      <c r="F54" s="16">
        <v>121890</v>
      </c>
      <c r="G54" s="16"/>
      <c r="H54" s="16">
        <v>23711</v>
      </c>
      <c r="I54" s="16"/>
      <c r="J54" s="16">
        <v>0</v>
      </c>
      <c r="K54" s="16"/>
      <c r="L54" s="12"/>
      <c r="M54" s="16"/>
      <c r="N54" s="12"/>
      <c r="O54" s="16"/>
    </row>
    <row r="55" spans="2:15" x14ac:dyDescent="0.25">
      <c r="C55" s="10" t="s">
        <v>40</v>
      </c>
      <c r="D55" s="16">
        <v>95000</v>
      </c>
      <c r="E55" s="16"/>
      <c r="F55" s="16">
        <v>19951</v>
      </c>
      <c r="G55" s="16"/>
      <c r="H55" s="16">
        <v>100249</v>
      </c>
      <c r="I55" s="16"/>
      <c r="J55" s="16">
        <v>93003</v>
      </c>
      <c r="K55" s="16"/>
      <c r="L55" s="12"/>
      <c r="M55" s="16"/>
      <c r="N55" s="12"/>
      <c r="O55" s="16"/>
    </row>
    <row r="56" spans="2:15" x14ac:dyDescent="0.25">
      <c r="C56" s="10" t="s">
        <v>41</v>
      </c>
      <c r="D56" s="16">
        <v>427000</v>
      </c>
      <c r="E56" s="16"/>
      <c r="F56" s="16">
        <v>122498</v>
      </c>
      <c r="G56" s="16"/>
      <c r="H56" s="16">
        <v>34282</v>
      </c>
      <c r="I56" s="16"/>
      <c r="J56" s="16">
        <v>1582</v>
      </c>
      <c r="K56" s="16"/>
      <c r="L56" s="12"/>
      <c r="M56" s="16"/>
      <c r="N56" s="12"/>
      <c r="O56" s="16"/>
    </row>
    <row r="57" spans="2:15" x14ac:dyDescent="0.25">
      <c r="C57" s="9" t="s">
        <v>42</v>
      </c>
      <c r="D57" s="17">
        <v>544000</v>
      </c>
      <c r="E57" s="17"/>
      <c r="F57" s="17">
        <v>264023</v>
      </c>
      <c r="G57" s="17"/>
      <c r="H57" s="17">
        <v>156923</v>
      </c>
      <c r="I57" s="17"/>
      <c r="J57" s="17">
        <v>94587</v>
      </c>
      <c r="K57" s="17"/>
      <c r="L57" s="12"/>
      <c r="M57" s="17"/>
      <c r="N57" s="12"/>
      <c r="O57" s="17"/>
    </row>
    <row r="58" spans="2:15" x14ac:dyDescent="0.25">
      <c r="C58" s="10" t="s">
        <v>43</v>
      </c>
      <c r="D58" s="16">
        <v>364000</v>
      </c>
      <c r="E58" s="16"/>
      <c r="F58" s="16">
        <v>48469</v>
      </c>
      <c r="G58" s="16"/>
      <c r="H58" s="16">
        <v>3809</v>
      </c>
      <c r="I58" s="16"/>
      <c r="J58" s="16">
        <v>0</v>
      </c>
      <c r="K58" s="16"/>
      <c r="L58" s="12"/>
      <c r="M58" s="16"/>
      <c r="N58" s="12"/>
      <c r="O58" s="16"/>
    </row>
    <row r="59" spans="2:15" x14ac:dyDescent="0.25">
      <c r="C59" s="10" t="s">
        <v>44</v>
      </c>
      <c r="D59" s="16">
        <v>750</v>
      </c>
      <c r="E59" s="16"/>
      <c r="F59" s="16">
        <v>3935</v>
      </c>
      <c r="G59" s="16"/>
      <c r="H59" s="16">
        <v>0</v>
      </c>
      <c r="I59" s="16"/>
      <c r="J59" s="16">
        <v>0</v>
      </c>
      <c r="K59" s="16"/>
      <c r="L59" s="12"/>
      <c r="M59" s="16"/>
      <c r="N59" s="12"/>
      <c r="O59" s="16"/>
    </row>
    <row r="60" spans="2:15" x14ac:dyDescent="0.25">
      <c r="C60" s="10" t="s">
        <v>45</v>
      </c>
      <c r="D60" s="16">
        <v>88000</v>
      </c>
      <c r="E60" s="16"/>
      <c r="F60" s="16">
        <v>138299</v>
      </c>
      <c r="G60" s="16"/>
      <c r="H60" s="16">
        <v>63133</v>
      </c>
      <c r="I60" s="16"/>
      <c r="J60" s="16">
        <v>978</v>
      </c>
      <c r="K60" s="16"/>
      <c r="L60" s="12"/>
      <c r="M60" s="16"/>
      <c r="N60" s="12"/>
      <c r="O60" s="16"/>
    </row>
    <row r="61" spans="2:15" x14ac:dyDescent="0.25">
      <c r="C61" s="10" t="s">
        <v>46</v>
      </c>
      <c r="D61" s="16">
        <v>16050</v>
      </c>
      <c r="E61" s="16"/>
      <c r="F61" s="16">
        <v>9845</v>
      </c>
      <c r="G61" s="16"/>
      <c r="H61" s="16">
        <v>23166</v>
      </c>
      <c r="I61" s="16"/>
      <c r="J61" s="16">
        <v>18095</v>
      </c>
      <c r="K61" s="16"/>
      <c r="L61" s="12"/>
      <c r="M61" s="16"/>
      <c r="N61" s="12"/>
      <c r="O61" s="16"/>
    </row>
    <row r="62" spans="2:15" x14ac:dyDescent="0.25">
      <c r="C62" s="10" t="s">
        <v>47</v>
      </c>
      <c r="D62" s="16">
        <v>3000</v>
      </c>
      <c r="E62" s="16"/>
      <c r="F62" s="16">
        <v>7470</v>
      </c>
      <c r="G62" s="16"/>
      <c r="H62" s="16">
        <v>22765</v>
      </c>
      <c r="I62" s="16"/>
      <c r="J62" s="16">
        <v>16920</v>
      </c>
      <c r="K62" s="16"/>
      <c r="L62" s="12"/>
      <c r="M62" s="16"/>
      <c r="N62" s="12"/>
      <c r="O62" s="16"/>
    </row>
    <row r="63" spans="2:15" x14ac:dyDescent="0.25">
      <c r="C63" s="10" t="s">
        <v>48</v>
      </c>
      <c r="D63" s="16">
        <v>72200</v>
      </c>
      <c r="E63" s="16"/>
      <c r="F63" s="16">
        <v>50515</v>
      </c>
      <c r="G63" s="16"/>
      <c r="H63" s="16">
        <v>44050</v>
      </c>
      <c r="I63" s="16"/>
      <c r="J63" s="16">
        <v>58594</v>
      </c>
      <c r="K63" s="16"/>
      <c r="L63" s="12"/>
      <c r="M63" s="16"/>
      <c r="N63" s="12"/>
      <c r="O63" s="16"/>
    </row>
    <row r="64" spans="2:15" x14ac:dyDescent="0.25">
      <c r="C64" s="11" t="s">
        <v>49</v>
      </c>
      <c r="D64" s="17">
        <v>0</v>
      </c>
      <c r="E64" s="17"/>
      <c r="F64" s="17">
        <f>F53-F57</f>
        <v>316</v>
      </c>
      <c r="G64" s="17"/>
      <c r="H64" s="17">
        <f>H53-H57</f>
        <v>1319</v>
      </c>
      <c r="I64" s="17"/>
      <c r="J64" s="17">
        <f>J53-J57</f>
        <v>-3</v>
      </c>
      <c r="K64" s="17"/>
      <c r="L64" s="12"/>
      <c r="M64" s="17"/>
      <c r="N64" s="12"/>
      <c r="O64" s="17"/>
    </row>
    <row r="65" spans="2:15" s="3" customFormat="1" x14ac:dyDescent="0.25">
      <c r="B65" s="2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2:15" hidden="1" x14ac:dyDescent="0.25">
      <c r="O66" s="12"/>
    </row>
    <row r="67" spans="2:15" hidden="1" x14ac:dyDescent="0.25"/>
    <row r="68" spans="2:15" hidden="1" x14ac:dyDescent="0.25"/>
    <row r="69" spans="2:15" hidden="1" x14ac:dyDescent="0.25"/>
    <row r="70" spans="2:15" hidden="1" x14ac:dyDescent="0.25"/>
    <row r="71" spans="2:15" hidden="1" x14ac:dyDescent="0.25"/>
    <row r="72" spans="2:15" hidden="1" x14ac:dyDescent="0.25"/>
    <row r="73" spans="2:15" hidden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78A9B5BAA5E44A312CD9694BFE08B" ma:contentTypeVersion="12" ma:contentTypeDescription="Create a new document." ma:contentTypeScope="" ma:versionID="c3a6580a2e93713530c4e19bfa372541">
  <xsd:schema xmlns:xsd="http://www.w3.org/2001/XMLSchema" xmlns:xs="http://www.w3.org/2001/XMLSchema" xmlns:p="http://schemas.microsoft.com/office/2006/metadata/properties" xmlns:ns2="7e84ac43-bf50-41f8-851c-19960e81fdfc" xmlns:ns3="fa0176fd-ccde-42e0-a0dc-557576c5d985" targetNamespace="http://schemas.microsoft.com/office/2006/metadata/properties" ma:root="true" ma:fieldsID="e18043c93b7dec8e54a7f715aa9e6a2c" ns2:_="" ns3:_="">
    <xsd:import namespace="7e84ac43-bf50-41f8-851c-19960e81fdfc"/>
    <xsd:import namespace="fa0176fd-ccde-42e0-a0dc-557576c5d9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4ac43-bf50-41f8-851c-19960e81f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0176fd-ccde-42e0-a0dc-557576c5d98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03CD28-0BD8-4C55-950F-C1698F21B9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9B0C96-7066-43E0-A7EB-0DD9E87371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4ac43-bf50-41f8-851c-19960e81fdfc"/>
    <ds:schemaRef ds:uri="fa0176fd-ccde-42e0-a0dc-557576c5d9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A5651F-4B46-4E1B-8557-783049486B0D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a0176fd-ccde-42e0-a0dc-557576c5d985"/>
    <ds:schemaRef ds:uri="7e84ac43-bf50-41f8-851c-19960e81fd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2020-05 Open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ArtsPond : CEO</cp:lastModifiedBy>
  <dcterms:created xsi:type="dcterms:W3CDTF">2019-12-04T06:20:19Z</dcterms:created>
  <dcterms:modified xsi:type="dcterms:W3CDTF">2020-05-27T14:11:48Z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0x010100F1A78A9B5BAA5E44A312CD9694BFE08B</vt:lpwstr>
  </property>
</Properties>
</file>